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8315" windowHeight="12090" activeTab="2"/>
  </bookViews>
  <sheets>
    <sheet name="解8.2-7(EXCELによる）" sheetId="1" r:id="rId1"/>
    <sheet name="bcomp操作例" sheetId="2" r:id="rId2"/>
    <sheet name="bcompによる推算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8" i="1" l="1"/>
  <c r="E19" i="1"/>
  <c r="E20" i="1"/>
  <c r="E21" i="1"/>
  <c r="E22" i="1"/>
  <c r="E23" i="1"/>
  <c r="E24" i="1"/>
  <c r="E25" i="1"/>
  <c r="E26" i="1"/>
  <c r="E27" i="1"/>
  <c r="E28" i="1"/>
  <c r="E29" i="1"/>
  <c r="E17" i="1"/>
  <c r="D18" i="1"/>
  <c r="D19" i="1"/>
  <c r="D20" i="1"/>
  <c r="D21" i="1"/>
  <c r="D22" i="1"/>
  <c r="D23" i="1"/>
  <c r="D24" i="1"/>
  <c r="D25" i="1"/>
  <c r="D26" i="1"/>
  <c r="D27" i="1"/>
  <c r="D28" i="1"/>
  <c r="D29" i="1"/>
  <c r="D17" i="1"/>
  <c r="C18" i="1"/>
  <c r="C19" i="1"/>
  <c r="C20" i="1"/>
  <c r="C21" i="1"/>
  <c r="C22" i="1"/>
  <c r="C23" i="1"/>
  <c r="C24" i="1"/>
  <c r="C25" i="1"/>
  <c r="C26" i="1"/>
  <c r="C27" i="1"/>
  <c r="C28" i="1"/>
  <c r="C29" i="1"/>
  <c r="C17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<sst xmlns="http://schemas.openxmlformats.org/spreadsheetml/2006/main" count="64" uniqueCount="62">
  <si>
    <t>T [K]</t>
    <phoneticPr fontId="1"/>
  </si>
  <si>
    <t>B [cm3/mol]</t>
    <phoneticPr fontId="1"/>
  </si>
  <si>
    <t>C6H6のB</t>
    <phoneticPr fontId="1"/>
  </si>
  <si>
    <t>p．45表7.2より</t>
    <rPh sb="4" eb="5">
      <t>ヒョウ</t>
    </rPh>
    <phoneticPr fontId="1"/>
  </si>
  <si>
    <t>Tc=</t>
    <phoneticPr fontId="1"/>
  </si>
  <si>
    <t>Pc=</t>
    <phoneticPr fontId="1"/>
  </si>
  <si>
    <t>MPa</t>
    <phoneticPr fontId="1"/>
  </si>
  <si>
    <t>K</t>
    <phoneticPr fontId="1"/>
  </si>
  <si>
    <t>Vc=</t>
    <phoneticPr fontId="1"/>
  </si>
  <si>
    <t>L/mol</t>
    <phoneticPr fontId="1"/>
  </si>
  <si>
    <t>ω＝</t>
    <phoneticPr fontId="1"/>
  </si>
  <si>
    <t>B0=</t>
    <phoneticPr fontId="1"/>
  </si>
  <si>
    <t>A0=</t>
    <phoneticPr fontId="1"/>
  </si>
  <si>
    <t>C0=</t>
    <phoneticPr fontId="1"/>
  </si>
  <si>
    <t>D0=</t>
    <phoneticPr fontId="1"/>
  </si>
  <si>
    <t>E0=</t>
    <phoneticPr fontId="1"/>
  </si>
  <si>
    <t>[cm3/mol]</t>
    <phoneticPr fontId="1"/>
  </si>
  <si>
    <t>[L/mol]</t>
    <phoneticPr fontId="1"/>
  </si>
  <si>
    <t>実験値</t>
    <rPh sb="0" eb="3">
      <t>ジッケンチ</t>
    </rPh>
    <phoneticPr fontId="1"/>
  </si>
  <si>
    <t>EXCELから（BWR)</t>
    <phoneticPr fontId="1"/>
  </si>
  <si>
    <t>偏倚　[%]</t>
    <rPh sb="0" eb="2">
      <t>ヘンイ</t>
    </rPh>
    <phoneticPr fontId="1"/>
  </si>
  <si>
    <t>C4_1_8 第2ビリアル係数の比較</t>
  </si>
  <si>
    <t>データファイルの選択 (c:\N_System\expdata中)</t>
  </si>
  <si>
    <r>
      <t xml:space="preserve">  1:mix.txt(混合物) </t>
    </r>
    <r>
      <rPr>
        <u/>
        <sz val="10.5"/>
        <color theme="1"/>
        <rFont val="ＭＳ ゴシック"/>
        <family val="3"/>
        <charset val="128"/>
      </rPr>
      <t xml:space="preserve"> 2:pure.txt(純物質)</t>
    </r>
    <r>
      <rPr>
        <sz val="10.5"/>
        <color theme="1"/>
        <rFont val="ＭＳ ゴシック"/>
        <family val="3"/>
        <charset val="128"/>
      </rPr>
      <t xml:space="preserve">  3:mydata.txt(ユーザーデータ)</t>
    </r>
  </si>
  <si>
    <t>実験データセット番号(02)を入力してください</t>
  </si>
  <si>
    <t xml:space="preserve">      (0:実験データ処理　 -1:物質コード番号  -2:純物質物性  -3:mij  -4:終了)</t>
  </si>
  <si>
    <r>
      <t xml:space="preserve">               </t>
    </r>
    <r>
      <rPr>
        <u/>
        <sz val="10.5"/>
        <color theme="1"/>
        <rFont val="ＭＳ ゴシック"/>
        <family val="3"/>
        <charset val="128"/>
      </rPr>
      <t xml:space="preserve"> Enter:通常計算</t>
    </r>
    <r>
      <rPr>
        <sz val="10.5"/>
        <color theme="1"/>
        <rFont val="ＭＳ ゴシック"/>
        <family val="3"/>
        <charset val="128"/>
      </rPr>
      <t xml:space="preserve">  1:チェック計算</t>
    </r>
  </si>
  <si>
    <t>Enter</t>
  </si>
  <si>
    <t xml:space="preserve">          Benzene  　2nd Virial Coefficient</t>
  </si>
  <si>
    <t xml:space="preserve">          keisan-netsurukigaku   Question 8.2-7</t>
  </si>
  <si>
    <t xml:space="preserve">      第2ビリアル係数 [cm**3/mol]</t>
  </si>
  <si>
    <r>
      <t xml:space="preserve">                         (</t>
    </r>
    <r>
      <rPr>
        <u/>
        <sz val="10.5"/>
        <color theme="1"/>
        <rFont val="ＭＳ ゴシック"/>
        <family val="3"/>
        <charset val="128"/>
      </rPr>
      <t>y</t>
    </r>
    <r>
      <rPr>
        <sz val="10.5"/>
        <color theme="1"/>
        <rFont val="ＭＳ ゴシック"/>
        <family val="3"/>
        <charset val="128"/>
      </rPr>
      <t>/n)</t>
    </r>
  </si>
  <si>
    <t>y</t>
  </si>
  <si>
    <r>
      <t xml:space="preserve">         </t>
    </r>
    <r>
      <rPr>
        <u/>
        <sz val="10.5"/>
        <color theme="1"/>
        <rFont val="ＭＳ ゴシック"/>
        <family val="3"/>
        <charset val="128"/>
      </rPr>
      <t xml:space="preserve"> 0:プロット表示不要</t>
    </r>
    <r>
      <rPr>
        <sz val="10.5"/>
        <color theme="1"/>
        <rFont val="ＭＳ ゴシック"/>
        <family val="3"/>
        <charset val="128"/>
      </rPr>
      <t xml:space="preserve">  1:プロット表示せよ</t>
    </r>
  </si>
  <si>
    <t xml:space="preserve">          **********  benzene  の推算　**********</t>
  </si>
  <si>
    <t xml:space="preserve">           表　benzene  の第2ビリアル係数計算値と実験値との比較</t>
  </si>
  <si>
    <t xml:space="preserve">          ------------------------------------------------------------</t>
  </si>
  <si>
    <t xml:space="preserve">             Tr   温　度    第2ビリアル係数 (cm**3/mol)</t>
  </si>
  <si>
    <t xml:space="preserve">                                 -------------------------------------</t>
  </si>
  <si>
    <t xml:space="preserve">            [-]      [ K]          実験値         計算値         偏倚</t>
  </si>
  <si>
    <t xml:space="preserve">           0.516    290.00     -1590.0000     -1561.7840        28.2</t>
  </si>
  <si>
    <t xml:space="preserve">           0.534    300.00     -1450.0000     -1439.5750        10.4</t>
  </si>
  <si>
    <t xml:space="preserve">           0.552    310.00     -1340.0000     -1330.8806         9.1</t>
  </si>
  <si>
    <t xml:space="preserve">           0.569    320.00     -1230.0000     -1233.8101        -3.8</t>
  </si>
  <si>
    <t xml:space="preserve">           0.605    340.00     -1050.0000     -1068.4862       -18.5</t>
  </si>
  <si>
    <t xml:space="preserve">           0.641    360.00      -920.0000      -933.7633       -13.8</t>
  </si>
  <si>
    <t xml:space="preserve">           0.676    380.00      -810.0000      -822.5809       -12.6</t>
  </si>
  <si>
    <t xml:space="preserve">           0.712    400.00      -710.0000      -729.7771       -19.8</t>
  </si>
  <si>
    <t xml:space="preserve">           0.783    440.00      -570.0000      -584.8957       -14.9</t>
  </si>
  <si>
    <t xml:space="preserve">           0.854    480.00      -470.0000      -478.2236        -8.2</t>
  </si>
  <si>
    <t xml:space="preserve">           0.925    520.00      -390.0000      -397.2853        -7.3</t>
  </si>
  <si>
    <t xml:space="preserve">           0.996    560.00      -340.0000      -334.2878         5.7</t>
  </si>
  <si>
    <t xml:space="preserve">           1.068    600.00      -290.0000      -284.1728         5.8</t>
  </si>
  <si>
    <t xml:space="preserve">                                                平均絶対偏倚   12.2</t>
  </si>
  <si>
    <t xml:space="preserve">                                                ----------------------</t>
  </si>
  <si>
    <t xml:space="preserve">                                                          データ点数： 13</t>
  </si>
  <si>
    <t xml:space="preserve">          偏倚[cu.cm/mol] = calc. - exptl.</t>
  </si>
  <si>
    <t xml:space="preserve"> 実験データセット番号(02)を入力してください</t>
  </si>
  <si>
    <r>
      <t xml:space="preserve">      (0:実験データ処理　 -1:物質コード番号  -2:純物質物性  -3:mij  </t>
    </r>
    <r>
      <rPr>
        <u/>
        <sz val="10.5"/>
        <color theme="1"/>
        <rFont val="ＭＳ ゴシック"/>
        <family val="3"/>
        <charset val="128"/>
      </rPr>
      <t>-4:終了</t>
    </r>
    <r>
      <rPr>
        <sz val="10.5"/>
        <color theme="1"/>
        <rFont val="ＭＳ ゴシック"/>
        <family val="3"/>
        <charset val="128"/>
      </rPr>
      <t>)</t>
    </r>
  </si>
  <si>
    <t>T [K]</t>
    <phoneticPr fontId="1"/>
  </si>
  <si>
    <t>exptl  [mL/mol]</t>
    <phoneticPr fontId="1"/>
  </si>
  <si>
    <t>calc [mL/mol]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</si>
</sst>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_ "/>
    <numFmt numFmtId="177" formatCode="0.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0.5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u/>
      <sz val="10.5"/>
      <color theme="1"/>
      <name val="ＭＳ ゴシック"/>
      <family val="3"/>
      <charset val="128"/>
    </font>
    <font>
      <b/>
      <sz val="10.5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1" xfId="0" applyFill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177" fontId="0" fillId="0" borderId="4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C6H6のB</c:v>
          </c:tx>
          <c:spPr>
            <a:ln w="28575">
              <a:noFill/>
            </a:ln>
          </c:spPr>
          <c:xVal>
            <c:numRef>
              <c:f>'解8.2-7(EXCELによる）'!$A$17:$A$29</c:f>
              <c:numCache>
                <c:formatCode>General</c:formatCode>
                <c:ptCount val="13"/>
                <c:pt idx="0">
                  <c:v>290</c:v>
                </c:pt>
                <c:pt idx="1">
                  <c:v>300</c:v>
                </c:pt>
                <c:pt idx="2">
                  <c:v>310</c:v>
                </c:pt>
                <c:pt idx="3">
                  <c:v>320</c:v>
                </c:pt>
                <c:pt idx="4">
                  <c:v>340</c:v>
                </c:pt>
                <c:pt idx="5">
                  <c:v>360</c:v>
                </c:pt>
                <c:pt idx="6">
                  <c:v>380</c:v>
                </c:pt>
                <c:pt idx="7">
                  <c:v>400</c:v>
                </c:pt>
                <c:pt idx="8">
                  <c:v>440</c:v>
                </c:pt>
                <c:pt idx="9">
                  <c:v>480</c:v>
                </c:pt>
                <c:pt idx="10">
                  <c:v>520</c:v>
                </c:pt>
                <c:pt idx="11">
                  <c:v>560</c:v>
                </c:pt>
                <c:pt idx="12">
                  <c:v>600</c:v>
                </c:pt>
              </c:numCache>
            </c:numRef>
          </c:xVal>
          <c:yVal>
            <c:numRef>
              <c:f>'解8.2-7(EXCELによる）'!$B$17:$B$29</c:f>
              <c:numCache>
                <c:formatCode>General</c:formatCode>
                <c:ptCount val="13"/>
                <c:pt idx="0">
                  <c:v>-1590</c:v>
                </c:pt>
                <c:pt idx="1">
                  <c:v>-1450</c:v>
                </c:pt>
                <c:pt idx="2">
                  <c:v>-1340</c:v>
                </c:pt>
                <c:pt idx="3">
                  <c:v>-1230</c:v>
                </c:pt>
                <c:pt idx="4">
                  <c:v>-1050</c:v>
                </c:pt>
                <c:pt idx="5">
                  <c:v>-920</c:v>
                </c:pt>
                <c:pt idx="6">
                  <c:v>-810</c:v>
                </c:pt>
                <c:pt idx="7">
                  <c:v>-710</c:v>
                </c:pt>
                <c:pt idx="8">
                  <c:v>-570</c:v>
                </c:pt>
                <c:pt idx="9">
                  <c:v>-470</c:v>
                </c:pt>
                <c:pt idx="10">
                  <c:v>-390</c:v>
                </c:pt>
                <c:pt idx="11">
                  <c:v>-340</c:v>
                </c:pt>
                <c:pt idx="12">
                  <c:v>-290</c:v>
                </c:pt>
              </c:numCache>
            </c:numRef>
          </c:yVal>
          <c:smooth val="0"/>
        </c:ser>
        <c:ser>
          <c:idx val="1"/>
          <c:order val="1"/>
          <c:tx>
            <c:v>BWR</c:v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'解8.2-7(EXCELによる）'!$A$17:$A$29</c:f>
              <c:numCache>
                <c:formatCode>General</c:formatCode>
                <c:ptCount val="13"/>
                <c:pt idx="0">
                  <c:v>290</c:v>
                </c:pt>
                <c:pt idx="1">
                  <c:v>300</c:v>
                </c:pt>
                <c:pt idx="2">
                  <c:v>310</c:v>
                </c:pt>
                <c:pt idx="3">
                  <c:v>320</c:v>
                </c:pt>
                <c:pt idx="4">
                  <c:v>340</c:v>
                </c:pt>
                <c:pt idx="5">
                  <c:v>360</c:v>
                </c:pt>
                <c:pt idx="6">
                  <c:v>380</c:v>
                </c:pt>
                <c:pt idx="7">
                  <c:v>400</c:v>
                </c:pt>
                <c:pt idx="8">
                  <c:v>440</c:v>
                </c:pt>
                <c:pt idx="9">
                  <c:v>480</c:v>
                </c:pt>
                <c:pt idx="10">
                  <c:v>520</c:v>
                </c:pt>
                <c:pt idx="11">
                  <c:v>560</c:v>
                </c:pt>
                <c:pt idx="12">
                  <c:v>600</c:v>
                </c:pt>
              </c:numCache>
            </c:numRef>
          </c:xVal>
          <c:yVal>
            <c:numRef>
              <c:f>'解8.2-7(EXCELによる）'!$D$17:$D$29</c:f>
              <c:numCache>
                <c:formatCode>General</c:formatCode>
                <c:ptCount val="13"/>
                <c:pt idx="0">
                  <c:v>-1563.4520510324089</c:v>
                </c:pt>
                <c:pt idx="1">
                  <c:v>-1441.1874546429997</c:v>
                </c:pt>
                <c:pt idx="2">
                  <c:v>-1332.4409812862893</c:v>
                </c:pt>
                <c:pt idx="3">
                  <c:v>-1235.3216605557652</c:v>
                </c:pt>
                <c:pt idx="4">
                  <c:v>-1069.9088826943785</c:v>
                </c:pt>
                <c:pt idx="5">
                  <c:v>-935.10691336349498</c:v>
                </c:pt>
                <c:pt idx="6">
                  <c:v>-823.85373425629257</c:v>
                </c:pt>
                <c:pt idx="7">
                  <c:v>-730.98628052188303</c:v>
                </c:pt>
                <c:pt idx="8">
                  <c:v>-585.99498414816617</c:v>
                </c:pt>
                <c:pt idx="9">
                  <c:v>-479.2312124990496</c:v>
                </c:pt>
                <c:pt idx="10">
                  <c:v>-398.21538227619601</c:v>
                </c:pt>
                <c:pt idx="11">
                  <c:v>-335.15142353003529</c:v>
                </c:pt>
                <c:pt idx="12">
                  <c:v>-284.97883780223981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275968"/>
        <c:axId val="46843392"/>
      </c:scatterChart>
      <c:valAx>
        <c:axId val="462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843392"/>
        <c:crosses val="autoZero"/>
        <c:crossBetween val="midCat"/>
      </c:valAx>
      <c:valAx>
        <c:axId val="46843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2759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C6H6のB　[mL/mol]</c:v>
          </c:tx>
          <c:spPr>
            <a:ln w="28575">
              <a:noFill/>
            </a:ln>
          </c:spPr>
          <c:xVal>
            <c:numRef>
              <c:f>'[1]bcompによる計算(C6H6)'!$B$3:$B$15</c:f>
              <c:numCache>
                <c:formatCode>General</c:formatCode>
                <c:ptCount val="13"/>
                <c:pt idx="0">
                  <c:v>290</c:v>
                </c:pt>
                <c:pt idx="1">
                  <c:v>300</c:v>
                </c:pt>
                <c:pt idx="2">
                  <c:v>310</c:v>
                </c:pt>
                <c:pt idx="3">
                  <c:v>320</c:v>
                </c:pt>
                <c:pt idx="4">
                  <c:v>340</c:v>
                </c:pt>
                <c:pt idx="5">
                  <c:v>360</c:v>
                </c:pt>
                <c:pt idx="6">
                  <c:v>380</c:v>
                </c:pt>
                <c:pt idx="7">
                  <c:v>400</c:v>
                </c:pt>
                <c:pt idx="8">
                  <c:v>440</c:v>
                </c:pt>
                <c:pt idx="9">
                  <c:v>480</c:v>
                </c:pt>
                <c:pt idx="10">
                  <c:v>520</c:v>
                </c:pt>
                <c:pt idx="11">
                  <c:v>560</c:v>
                </c:pt>
                <c:pt idx="12">
                  <c:v>600</c:v>
                </c:pt>
              </c:numCache>
            </c:numRef>
          </c:xVal>
          <c:yVal>
            <c:numRef>
              <c:f>'[1]bcompによる計算(C6H6)'!$C$3:$C$15</c:f>
              <c:numCache>
                <c:formatCode>General</c:formatCode>
                <c:ptCount val="13"/>
                <c:pt idx="0">
                  <c:v>-1590</c:v>
                </c:pt>
                <c:pt idx="1">
                  <c:v>-1450</c:v>
                </c:pt>
                <c:pt idx="2">
                  <c:v>-1340</c:v>
                </c:pt>
                <c:pt idx="3">
                  <c:v>-1230</c:v>
                </c:pt>
                <c:pt idx="4">
                  <c:v>-1050</c:v>
                </c:pt>
                <c:pt idx="5">
                  <c:v>-920</c:v>
                </c:pt>
                <c:pt idx="6">
                  <c:v>-810</c:v>
                </c:pt>
                <c:pt idx="7">
                  <c:v>-710</c:v>
                </c:pt>
                <c:pt idx="8">
                  <c:v>-570</c:v>
                </c:pt>
                <c:pt idx="9">
                  <c:v>-470</c:v>
                </c:pt>
                <c:pt idx="10">
                  <c:v>-390</c:v>
                </c:pt>
                <c:pt idx="11">
                  <c:v>-340</c:v>
                </c:pt>
                <c:pt idx="12">
                  <c:v>-290</c:v>
                </c:pt>
              </c:numCache>
            </c:numRef>
          </c:yVal>
          <c:smooth val="0"/>
        </c:ser>
        <c:ser>
          <c:idx val="1"/>
          <c:order val="1"/>
          <c:tx>
            <c:v>calc</c:v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'[1]bcompによる計算(C6H6)'!$B$3:$B$15</c:f>
              <c:numCache>
                <c:formatCode>General</c:formatCode>
                <c:ptCount val="13"/>
                <c:pt idx="0">
                  <c:v>290</c:v>
                </c:pt>
                <c:pt idx="1">
                  <c:v>300</c:v>
                </c:pt>
                <c:pt idx="2">
                  <c:v>310</c:v>
                </c:pt>
                <c:pt idx="3">
                  <c:v>320</c:v>
                </c:pt>
                <c:pt idx="4">
                  <c:v>340</c:v>
                </c:pt>
                <c:pt idx="5">
                  <c:v>360</c:v>
                </c:pt>
                <c:pt idx="6">
                  <c:v>380</c:v>
                </c:pt>
                <c:pt idx="7">
                  <c:v>400</c:v>
                </c:pt>
                <c:pt idx="8">
                  <c:v>440</c:v>
                </c:pt>
                <c:pt idx="9">
                  <c:v>480</c:v>
                </c:pt>
                <c:pt idx="10">
                  <c:v>520</c:v>
                </c:pt>
                <c:pt idx="11">
                  <c:v>560</c:v>
                </c:pt>
                <c:pt idx="12">
                  <c:v>600</c:v>
                </c:pt>
              </c:numCache>
            </c:numRef>
          </c:xVal>
          <c:yVal>
            <c:numRef>
              <c:f>'[1]bcompによる計算(C6H6)'!$D$3:$D$15</c:f>
              <c:numCache>
                <c:formatCode>General</c:formatCode>
                <c:ptCount val="13"/>
                <c:pt idx="0">
                  <c:v>-1561.78</c:v>
                </c:pt>
                <c:pt idx="1">
                  <c:v>-1439.57</c:v>
                </c:pt>
                <c:pt idx="2">
                  <c:v>-1330.88</c:v>
                </c:pt>
                <c:pt idx="3">
                  <c:v>-1233.81</c:v>
                </c:pt>
                <c:pt idx="4">
                  <c:v>-1068.48</c:v>
                </c:pt>
                <c:pt idx="5">
                  <c:v>-933.76</c:v>
                </c:pt>
                <c:pt idx="6">
                  <c:v>-822.58</c:v>
                </c:pt>
                <c:pt idx="7">
                  <c:v>-729.77</c:v>
                </c:pt>
                <c:pt idx="8">
                  <c:v>-584.89</c:v>
                </c:pt>
                <c:pt idx="9">
                  <c:v>-478.22</c:v>
                </c:pt>
                <c:pt idx="10">
                  <c:v>-397.28</c:v>
                </c:pt>
                <c:pt idx="11">
                  <c:v>-334.28</c:v>
                </c:pt>
                <c:pt idx="12">
                  <c:v>-284.17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937984"/>
        <c:axId val="181112832"/>
      </c:scatterChart>
      <c:valAx>
        <c:axId val="46937984"/>
        <c:scaling>
          <c:orientation val="minMax"/>
          <c:max val="650"/>
          <c:min val="25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T [K]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1112832"/>
        <c:crosses val="autoZero"/>
        <c:crossBetween val="midCat"/>
      </c:valAx>
      <c:valAx>
        <c:axId val="1811128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en-US"/>
                  <a:t>B [mL/mol]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6937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6</xdr:row>
      <xdr:rowOff>28575</xdr:rowOff>
    </xdr:from>
    <xdr:to>
      <xdr:col>13</xdr:col>
      <xdr:colOff>28575</xdr:colOff>
      <xdr:row>22</xdr:row>
      <xdr:rowOff>28575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14</xdr:row>
      <xdr:rowOff>28575</xdr:rowOff>
    </xdr:from>
    <xdr:to>
      <xdr:col>11</xdr:col>
      <xdr:colOff>47625</xdr:colOff>
      <xdr:row>30</xdr:row>
      <xdr:rowOff>28575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5336;&#31639;&#29105;&#21147;&#23398;\&#31532;2&#29256;&#12434;&#30446;&#25351;&#12375;&#12390;\EOS_CD\&#12304;&#35299;8.2-7&#21029;&#35299;&#27861;&#12305;bcomp&#12395;&#12424;&#12427;B&#12398;&#25512;&#316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omp結果"/>
      <sheetName val="bcompによる計算(C6H6)"/>
    </sheetNames>
    <sheetDataSet>
      <sheetData sheetId="0"/>
      <sheetData sheetId="1">
        <row r="3">
          <cell r="B3">
            <v>290</v>
          </cell>
          <cell r="C3">
            <v>-1590</v>
          </cell>
          <cell r="D3">
            <v>-1561.78</v>
          </cell>
        </row>
        <row r="4">
          <cell r="B4">
            <v>300</v>
          </cell>
          <cell r="C4">
            <v>-1450</v>
          </cell>
          <cell r="D4">
            <v>-1439.57</v>
          </cell>
        </row>
        <row r="5">
          <cell r="B5">
            <v>310</v>
          </cell>
          <cell r="C5">
            <v>-1340</v>
          </cell>
          <cell r="D5">
            <v>-1330.88</v>
          </cell>
        </row>
        <row r="6">
          <cell r="B6">
            <v>320</v>
          </cell>
          <cell r="C6">
            <v>-1230</v>
          </cell>
          <cell r="D6">
            <v>-1233.81</v>
          </cell>
        </row>
        <row r="7">
          <cell r="B7">
            <v>340</v>
          </cell>
          <cell r="C7">
            <v>-1050</v>
          </cell>
          <cell r="D7">
            <v>-1068.48</v>
          </cell>
        </row>
        <row r="8">
          <cell r="B8">
            <v>360</v>
          </cell>
          <cell r="C8">
            <v>-920</v>
          </cell>
          <cell r="D8">
            <v>-933.76</v>
          </cell>
        </row>
        <row r="9">
          <cell r="B9">
            <v>380</v>
          </cell>
          <cell r="C9">
            <v>-810</v>
          </cell>
          <cell r="D9">
            <v>-822.58</v>
          </cell>
        </row>
        <row r="10">
          <cell r="B10">
            <v>400</v>
          </cell>
          <cell r="C10">
            <v>-710</v>
          </cell>
          <cell r="D10">
            <v>-729.77</v>
          </cell>
        </row>
        <row r="11">
          <cell r="B11">
            <v>440</v>
          </cell>
          <cell r="C11">
            <v>-570</v>
          </cell>
          <cell r="D11">
            <v>-584.89</v>
          </cell>
        </row>
        <row r="12">
          <cell r="B12">
            <v>480</v>
          </cell>
          <cell r="C12">
            <v>-470</v>
          </cell>
          <cell r="D12">
            <v>-478.22</v>
          </cell>
        </row>
        <row r="13">
          <cell r="B13">
            <v>520</v>
          </cell>
          <cell r="C13">
            <v>-390</v>
          </cell>
          <cell r="D13">
            <v>-397.28</v>
          </cell>
        </row>
        <row r="14">
          <cell r="B14">
            <v>560</v>
          </cell>
          <cell r="C14">
            <v>-340</v>
          </cell>
          <cell r="D14">
            <v>-334.28</v>
          </cell>
        </row>
        <row r="15">
          <cell r="B15">
            <v>600</v>
          </cell>
          <cell r="C15">
            <v>-290</v>
          </cell>
          <cell r="D15">
            <v>-284.17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J38" sqref="I36:J38"/>
    </sheetView>
  </sheetViews>
  <sheetFormatPr defaultRowHeight="13.5" x14ac:dyDescent="0.15"/>
  <cols>
    <col min="2" max="2" width="13.125" customWidth="1"/>
    <col min="3" max="3" width="16.875" bestFit="1" customWidth="1"/>
  </cols>
  <sheetData>
    <row r="1" spans="1:5" x14ac:dyDescent="0.15">
      <c r="A1" t="s">
        <v>2</v>
      </c>
    </row>
    <row r="2" spans="1:5" x14ac:dyDescent="0.15">
      <c r="A2" t="s">
        <v>3</v>
      </c>
    </row>
    <row r="3" spans="1:5" x14ac:dyDescent="0.15">
      <c r="B3" t="s">
        <v>4</v>
      </c>
      <c r="C3">
        <v>562</v>
      </c>
      <c r="D3" t="s">
        <v>7</v>
      </c>
    </row>
    <row r="4" spans="1:5" x14ac:dyDescent="0.15">
      <c r="B4" t="s">
        <v>5</v>
      </c>
      <c r="C4">
        <v>4.92</v>
      </c>
      <c r="D4" t="s">
        <v>6</v>
      </c>
    </row>
    <row r="5" spans="1:5" x14ac:dyDescent="0.15">
      <c r="B5" t="s">
        <v>8</v>
      </c>
      <c r="C5">
        <v>0.26</v>
      </c>
      <c r="D5" t="s">
        <v>9</v>
      </c>
    </row>
    <row r="6" spans="1:5" x14ac:dyDescent="0.15">
      <c r="B6" t="s">
        <v>10</v>
      </c>
      <c r="C6">
        <v>0.21</v>
      </c>
    </row>
    <row r="8" spans="1:5" x14ac:dyDescent="0.15">
      <c r="B8" t="s">
        <v>11</v>
      </c>
      <c r="C8">
        <f>(0.44369+0.115449*$C$6)*$C$5</f>
        <v>0.1216629154</v>
      </c>
    </row>
    <row r="9" spans="1:5" x14ac:dyDescent="0.15">
      <c r="B9" t="s">
        <v>12</v>
      </c>
      <c r="C9">
        <f>(1.28438-0.920731*$C$6+0.095*$C$6^2)*0.082*$C$3*$C$5</f>
        <v>13.122702757621605</v>
      </c>
    </row>
    <row r="10" spans="1:5" x14ac:dyDescent="0.15">
      <c r="B10" t="s">
        <v>13</v>
      </c>
      <c r="C10">
        <f>(0.356306+1.708711*$C$6)*0.082*$C$3^3*$C$5</f>
        <v>2706352.5412848541</v>
      </c>
    </row>
    <row r="11" spans="1:5" x14ac:dyDescent="0.15">
      <c r="B11" t="s">
        <v>14</v>
      </c>
      <c r="C11">
        <f>(0.0307452+0.179433*$C$6)*0.082*$C$3^4*$C$5</f>
        <v>145530640.51399276</v>
      </c>
    </row>
    <row r="12" spans="1:5" x14ac:dyDescent="0.15">
      <c r="B12" t="s">
        <v>15</v>
      </c>
      <c r="C12">
        <f>(0.00645-0.022143*$C$6*EXP(-3.8*$C$6))*0.082*$C$3^5*$C$5</f>
        <v>5207135836.5941048</v>
      </c>
    </row>
    <row r="15" spans="1:5" x14ac:dyDescent="0.15">
      <c r="A15" s="1"/>
      <c r="B15" s="1" t="s">
        <v>18</v>
      </c>
      <c r="C15" s="8" t="s">
        <v>19</v>
      </c>
      <c r="D15" s="8"/>
      <c r="E15" s="1"/>
    </row>
    <row r="16" spans="1:5" x14ac:dyDescent="0.15">
      <c r="A16" s="2" t="s">
        <v>0</v>
      </c>
      <c r="B16" s="2" t="s">
        <v>1</v>
      </c>
      <c r="C16" s="2" t="s">
        <v>17</v>
      </c>
      <c r="D16" s="3" t="s">
        <v>16</v>
      </c>
      <c r="E16" s="4" t="s">
        <v>20</v>
      </c>
    </row>
    <row r="17" spans="1:5" x14ac:dyDescent="0.15">
      <c r="A17" s="5">
        <v>290</v>
      </c>
      <c r="B17" s="5">
        <v>-1590</v>
      </c>
      <c r="C17" s="6">
        <f>$C$8-$C$9/0.082/A17-$C$10/0.082/A17^3+$C$11/0.082/A17^4-$C$12/0.082/A17^5</f>
        <v>-1.5634520510324088</v>
      </c>
      <c r="D17" s="5">
        <f>C17*1000</f>
        <v>-1563.4520510324089</v>
      </c>
      <c r="E17" s="7">
        <f>(B17-D17)/B17*100</f>
        <v>1.6696823250057284</v>
      </c>
    </row>
    <row r="18" spans="1:5" x14ac:dyDescent="0.15">
      <c r="A18" s="5">
        <v>300</v>
      </c>
      <c r="B18" s="5">
        <v>-1450</v>
      </c>
      <c r="C18" s="6">
        <f t="shared" ref="C18:C29" si="0">$C$8-$C$9/0.082/A18-$C$10/0.082/A18^3+$C$11/0.082/A18^4-$C$12/0.082/A18^5</f>
        <v>-1.4411874546429997</v>
      </c>
      <c r="D18" s="5">
        <f t="shared" ref="D18:D29" si="1">C18*1000</f>
        <v>-1441.1874546429997</v>
      </c>
      <c r="E18" s="7">
        <f t="shared" ref="E18:E29" si="2">(B18-D18)/B18*100</f>
        <v>0.60776174875864253</v>
      </c>
    </row>
    <row r="19" spans="1:5" x14ac:dyDescent="0.15">
      <c r="A19" s="5">
        <v>310</v>
      </c>
      <c r="B19" s="5">
        <v>-1340</v>
      </c>
      <c r="C19" s="6">
        <f t="shared" si="0"/>
        <v>-1.3324409812862894</v>
      </c>
      <c r="D19" s="5">
        <f t="shared" si="1"/>
        <v>-1332.4409812862893</v>
      </c>
      <c r="E19" s="7">
        <f t="shared" si="2"/>
        <v>0.56410587415751168</v>
      </c>
    </row>
    <row r="20" spans="1:5" x14ac:dyDescent="0.15">
      <c r="A20" s="5">
        <v>320</v>
      </c>
      <c r="B20" s="5">
        <v>-1230</v>
      </c>
      <c r="C20" s="6">
        <f t="shared" si="0"/>
        <v>-1.2353216605557653</v>
      </c>
      <c r="D20" s="5">
        <f t="shared" si="1"/>
        <v>-1235.3216605557652</v>
      </c>
      <c r="E20" s="7">
        <f t="shared" si="2"/>
        <v>-0.43265532973700976</v>
      </c>
    </row>
    <row r="21" spans="1:5" x14ac:dyDescent="0.15">
      <c r="A21" s="5">
        <v>340</v>
      </c>
      <c r="B21" s="5">
        <v>-1050</v>
      </c>
      <c r="C21" s="6">
        <f t="shared" si="0"/>
        <v>-1.0699088826943786</v>
      </c>
      <c r="D21" s="5">
        <f t="shared" si="1"/>
        <v>-1069.9088826943785</v>
      </c>
      <c r="E21" s="7">
        <f t="shared" si="2"/>
        <v>-1.8960840661312821</v>
      </c>
    </row>
    <row r="22" spans="1:5" x14ac:dyDescent="0.15">
      <c r="A22" s="5">
        <v>360</v>
      </c>
      <c r="B22" s="5">
        <v>-920</v>
      </c>
      <c r="C22" s="6">
        <f t="shared" si="0"/>
        <v>-0.93510691336349494</v>
      </c>
      <c r="D22" s="5">
        <f t="shared" si="1"/>
        <v>-935.10691336349498</v>
      </c>
      <c r="E22" s="7">
        <f t="shared" si="2"/>
        <v>-1.6420558003798893</v>
      </c>
    </row>
    <row r="23" spans="1:5" x14ac:dyDescent="0.15">
      <c r="A23" s="5">
        <v>380</v>
      </c>
      <c r="B23" s="5">
        <v>-810</v>
      </c>
      <c r="C23" s="6">
        <f t="shared" si="0"/>
        <v>-0.8238537342562926</v>
      </c>
      <c r="D23" s="5">
        <f t="shared" si="1"/>
        <v>-823.85373425629257</v>
      </c>
      <c r="E23" s="7">
        <f t="shared" si="2"/>
        <v>-1.7103375625052555</v>
      </c>
    </row>
    <row r="24" spans="1:5" x14ac:dyDescent="0.15">
      <c r="A24" s="5">
        <v>400</v>
      </c>
      <c r="B24" s="5">
        <v>-710</v>
      </c>
      <c r="C24" s="6">
        <f t="shared" si="0"/>
        <v>-0.73098628052188308</v>
      </c>
      <c r="D24" s="5">
        <f t="shared" si="1"/>
        <v>-730.98628052188303</v>
      </c>
      <c r="E24" s="7">
        <f t="shared" si="2"/>
        <v>-2.9558141580116946</v>
      </c>
    </row>
    <row r="25" spans="1:5" x14ac:dyDescent="0.15">
      <c r="A25" s="5">
        <v>440</v>
      </c>
      <c r="B25" s="5">
        <v>-570</v>
      </c>
      <c r="C25" s="6">
        <f t="shared" si="0"/>
        <v>-0.5859949841481662</v>
      </c>
      <c r="D25" s="5">
        <f t="shared" si="1"/>
        <v>-585.99498414816617</v>
      </c>
      <c r="E25" s="7">
        <f t="shared" si="2"/>
        <v>-2.8061375698537137</v>
      </c>
    </row>
    <row r="26" spans="1:5" x14ac:dyDescent="0.15">
      <c r="A26" s="5">
        <v>480</v>
      </c>
      <c r="B26" s="5">
        <v>-470</v>
      </c>
      <c r="C26" s="6">
        <f t="shared" si="0"/>
        <v>-0.4792312124990496</v>
      </c>
      <c r="D26" s="5">
        <f t="shared" si="1"/>
        <v>-479.2312124990496</v>
      </c>
      <c r="E26" s="7">
        <f t="shared" si="2"/>
        <v>-1.9640877657552351</v>
      </c>
    </row>
    <row r="27" spans="1:5" x14ac:dyDescent="0.15">
      <c r="A27" s="5">
        <v>520</v>
      </c>
      <c r="B27" s="5">
        <v>-390</v>
      </c>
      <c r="C27" s="6">
        <f t="shared" si="0"/>
        <v>-0.39821538227619602</v>
      </c>
      <c r="D27" s="5">
        <f t="shared" si="1"/>
        <v>-398.21538227619601</v>
      </c>
      <c r="E27" s="7">
        <f t="shared" si="2"/>
        <v>-2.1065082759476947</v>
      </c>
    </row>
    <row r="28" spans="1:5" x14ac:dyDescent="0.15">
      <c r="A28" s="5">
        <v>560</v>
      </c>
      <c r="B28" s="5">
        <v>-340</v>
      </c>
      <c r="C28" s="6">
        <f t="shared" si="0"/>
        <v>-0.3351514235300353</v>
      </c>
      <c r="D28" s="5">
        <f t="shared" si="1"/>
        <v>-335.15142353003529</v>
      </c>
      <c r="E28" s="7">
        <f t="shared" si="2"/>
        <v>1.4260519029307976</v>
      </c>
    </row>
    <row r="29" spans="1:5" x14ac:dyDescent="0.15">
      <c r="A29" s="5">
        <v>600</v>
      </c>
      <c r="B29" s="5">
        <v>-290</v>
      </c>
      <c r="C29" s="6">
        <f t="shared" si="0"/>
        <v>-0.28497883780223981</v>
      </c>
      <c r="D29" s="5">
        <f t="shared" si="1"/>
        <v>-284.97883780223981</v>
      </c>
      <c r="E29" s="7">
        <f t="shared" si="2"/>
        <v>1.7314352406069624</v>
      </c>
    </row>
  </sheetData>
  <mergeCells count="1">
    <mergeCell ref="C15:D15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3" workbookViewId="0">
      <selection activeCell="A17" sqref="A17"/>
    </sheetView>
  </sheetViews>
  <sheetFormatPr defaultRowHeight="13.5" x14ac:dyDescent="0.15"/>
  <cols>
    <col min="1" max="1" width="113.625" customWidth="1"/>
  </cols>
  <sheetData>
    <row r="1" spans="1:1" x14ac:dyDescent="0.15">
      <c r="A1" s="9" t="s">
        <v>21</v>
      </c>
    </row>
    <row r="2" spans="1:1" x14ac:dyDescent="0.15">
      <c r="A2" s="10" t="s">
        <v>22</v>
      </c>
    </row>
    <row r="3" spans="1:1" x14ac:dyDescent="0.15">
      <c r="A3" s="10" t="s">
        <v>23</v>
      </c>
    </row>
    <row r="4" spans="1:1" x14ac:dyDescent="0.15">
      <c r="A4" s="11">
        <v>2</v>
      </c>
    </row>
    <row r="5" spans="1:1" x14ac:dyDescent="0.15">
      <c r="A5" s="10" t="s">
        <v>24</v>
      </c>
    </row>
    <row r="6" spans="1:1" x14ac:dyDescent="0.15">
      <c r="A6" s="10" t="s">
        <v>25</v>
      </c>
    </row>
    <row r="7" spans="1:1" x14ac:dyDescent="0.15">
      <c r="A7" s="11">
        <v>911</v>
      </c>
    </row>
    <row r="8" spans="1:1" x14ac:dyDescent="0.15">
      <c r="A8" s="10" t="s">
        <v>26</v>
      </c>
    </row>
    <row r="9" spans="1:1" x14ac:dyDescent="0.15">
      <c r="A9" s="11" t="s">
        <v>27</v>
      </c>
    </row>
    <row r="10" spans="1:1" x14ac:dyDescent="0.15">
      <c r="A10" s="10" t="s">
        <v>28</v>
      </c>
    </row>
    <row r="11" spans="1:1" x14ac:dyDescent="0.15">
      <c r="A11" s="10" t="s">
        <v>29</v>
      </c>
    </row>
    <row r="12" spans="1:1" x14ac:dyDescent="0.15">
      <c r="A12" s="10" t="s">
        <v>30</v>
      </c>
    </row>
    <row r="13" spans="1:1" x14ac:dyDescent="0.15">
      <c r="A13" s="10"/>
    </row>
    <row r="14" spans="1:1" x14ac:dyDescent="0.15">
      <c r="A14" s="10" t="s">
        <v>31</v>
      </c>
    </row>
    <row r="15" spans="1:1" x14ac:dyDescent="0.15">
      <c r="A15" s="11" t="s">
        <v>32</v>
      </c>
    </row>
    <row r="16" spans="1:1" x14ac:dyDescent="0.15">
      <c r="A16" s="10" t="s">
        <v>33</v>
      </c>
    </row>
    <row r="17" spans="1:1" x14ac:dyDescent="0.15">
      <c r="A17" s="11">
        <v>0</v>
      </c>
    </row>
    <row r="18" spans="1:1" x14ac:dyDescent="0.15">
      <c r="A18" s="10" t="s">
        <v>34</v>
      </c>
    </row>
    <row r="19" spans="1:1" x14ac:dyDescent="0.15">
      <c r="A19" s="10"/>
    </row>
    <row r="20" spans="1:1" x14ac:dyDescent="0.15">
      <c r="A20" s="10" t="s">
        <v>35</v>
      </c>
    </row>
    <row r="21" spans="1:1" x14ac:dyDescent="0.15">
      <c r="A21" s="10" t="s">
        <v>36</v>
      </c>
    </row>
    <row r="22" spans="1:1" x14ac:dyDescent="0.15">
      <c r="A22" s="10" t="s">
        <v>37</v>
      </c>
    </row>
    <row r="23" spans="1:1" x14ac:dyDescent="0.15">
      <c r="A23" s="10" t="s">
        <v>38</v>
      </c>
    </row>
    <row r="24" spans="1:1" x14ac:dyDescent="0.15">
      <c r="A24" s="10" t="s">
        <v>39</v>
      </c>
    </row>
    <row r="25" spans="1:1" x14ac:dyDescent="0.15">
      <c r="A25" s="10" t="s">
        <v>36</v>
      </c>
    </row>
    <row r="26" spans="1:1" x14ac:dyDescent="0.15">
      <c r="A26" s="10" t="s">
        <v>40</v>
      </c>
    </row>
    <row r="27" spans="1:1" x14ac:dyDescent="0.15">
      <c r="A27" s="10" t="s">
        <v>41</v>
      </c>
    </row>
    <row r="28" spans="1:1" x14ac:dyDescent="0.15">
      <c r="A28" s="10" t="s">
        <v>42</v>
      </c>
    </row>
    <row r="29" spans="1:1" x14ac:dyDescent="0.15">
      <c r="A29" s="10" t="s">
        <v>43</v>
      </c>
    </row>
    <row r="30" spans="1:1" x14ac:dyDescent="0.15">
      <c r="A30" s="10" t="s">
        <v>44</v>
      </c>
    </row>
    <row r="31" spans="1:1" x14ac:dyDescent="0.15">
      <c r="A31" s="10" t="s">
        <v>45</v>
      </c>
    </row>
    <row r="32" spans="1:1" x14ac:dyDescent="0.15">
      <c r="A32" s="10" t="s">
        <v>46</v>
      </c>
    </row>
    <row r="33" spans="1:1" x14ac:dyDescent="0.15">
      <c r="A33" s="10" t="s">
        <v>47</v>
      </c>
    </row>
    <row r="34" spans="1:1" x14ac:dyDescent="0.15">
      <c r="A34" s="10" t="s">
        <v>48</v>
      </c>
    </row>
    <row r="35" spans="1:1" x14ac:dyDescent="0.15">
      <c r="A35" s="10" t="s">
        <v>49</v>
      </c>
    </row>
    <row r="36" spans="1:1" x14ac:dyDescent="0.15">
      <c r="A36" s="10" t="s">
        <v>50</v>
      </c>
    </row>
    <row r="37" spans="1:1" x14ac:dyDescent="0.15">
      <c r="A37" s="10" t="s">
        <v>51</v>
      </c>
    </row>
    <row r="38" spans="1:1" x14ac:dyDescent="0.15">
      <c r="A38" s="10" t="s">
        <v>52</v>
      </c>
    </row>
    <row r="39" spans="1:1" x14ac:dyDescent="0.15">
      <c r="A39" s="10" t="s">
        <v>36</v>
      </c>
    </row>
    <row r="40" spans="1:1" x14ac:dyDescent="0.15">
      <c r="A40" s="10" t="s">
        <v>53</v>
      </c>
    </row>
    <row r="41" spans="1:1" x14ac:dyDescent="0.15">
      <c r="A41" s="10" t="s">
        <v>54</v>
      </c>
    </row>
    <row r="42" spans="1:1" x14ac:dyDescent="0.15">
      <c r="A42" s="10" t="s">
        <v>55</v>
      </c>
    </row>
    <row r="43" spans="1:1" x14ac:dyDescent="0.15">
      <c r="A43" s="10" t="s">
        <v>56</v>
      </c>
    </row>
    <row r="44" spans="1:1" x14ac:dyDescent="0.15">
      <c r="A44" s="10"/>
    </row>
    <row r="45" spans="1:1" x14ac:dyDescent="0.15">
      <c r="A45" s="10" t="s">
        <v>57</v>
      </c>
    </row>
    <row r="46" spans="1:1" x14ac:dyDescent="0.15">
      <c r="A46" s="10" t="s">
        <v>58</v>
      </c>
    </row>
    <row r="47" spans="1:1" x14ac:dyDescent="0.15">
      <c r="A47" s="11">
        <v>-4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tabSelected="1" workbookViewId="0">
      <selection activeCell="G9" sqref="G9"/>
    </sheetView>
  </sheetViews>
  <sheetFormatPr defaultRowHeight="13.5" x14ac:dyDescent="0.15"/>
  <cols>
    <col min="3" max="3" width="14.25" bestFit="1" customWidth="1"/>
    <col min="4" max="4" width="13" bestFit="1" customWidth="1"/>
  </cols>
  <sheetData>
    <row r="2" spans="2:4" x14ac:dyDescent="0.15">
      <c r="B2" s="5" t="s">
        <v>59</v>
      </c>
      <c r="C2" s="5" t="s">
        <v>60</v>
      </c>
      <c r="D2" s="5" t="s">
        <v>61</v>
      </c>
    </row>
    <row r="3" spans="2:4" x14ac:dyDescent="0.15">
      <c r="B3" s="5">
        <v>290</v>
      </c>
      <c r="C3" s="5">
        <v>-1590</v>
      </c>
      <c r="D3" s="5">
        <v>-1561.78</v>
      </c>
    </row>
    <row r="4" spans="2:4" x14ac:dyDescent="0.15">
      <c r="B4" s="5">
        <v>300</v>
      </c>
      <c r="C4" s="5">
        <v>-1450</v>
      </c>
      <c r="D4" s="5">
        <v>-1439.57</v>
      </c>
    </row>
    <row r="5" spans="2:4" x14ac:dyDescent="0.15">
      <c r="B5" s="5">
        <v>310</v>
      </c>
      <c r="C5" s="5">
        <v>-1340</v>
      </c>
      <c r="D5" s="5">
        <v>-1330.88</v>
      </c>
    </row>
    <row r="6" spans="2:4" x14ac:dyDescent="0.15">
      <c r="B6" s="5">
        <v>320</v>
      </c>
      <c r="C6" s="5">
        <v>-1230</v>
      </c>
      <c r="D6" s="5">
        <v>-1233.81</v>
      </c>
    </row>
    <row r="7" spans="2:4" x14ac:dyDescent="0.15">
      <c r="B7" s="5">
        <v>340</v>
      </c>
      <c r="C7" s="5">
        <v>-1050</v>
      </c>
      <c r="D7" s="5">
        <v>-1068.48</v>
      </c>
    </row>
    <row r="8" spans="2:4" x14ac:dyDescent="0.15">
      <c r="B8" s="5">
        <v>360</v>
      </c>
      <c r="C8" s="5">
        <v>-920</v>
      </c>
      <c r="D8" s="5">
        <v>-933.76</v>
      </c>
    </row>
    <row r="9" spans="2:4" x14ac:dyDescent="0.15">
      <c r="B9" s="5">
        <v>380</v>
      </c>
      <c r="C9" s="5">
        <v>-810</v>
      </c>
      <c r="D9" s="5">
        <v>-822.58</v>
      </c>
    </row>
    <row r="10" spans="2:4" x14ac:dyDescent="0.15">
      <c r="B10" s="5">
        <v>400</v>
      </c>
      <c r="C10" s="5">
        <v>-710</v>
      </c>
      <c r="D10" s="5">
        <v>-729.77</v>
      </c>
    </row>
    <row r="11" spans="2:4" x14ac:dyDescent="0.15">
      <c r="B11" s="5">
        <v>440</v>
      </c>
      <c r="C11" s="5">
        <v>-570</v>
      </c>
      <c r="D11" s="5">
        <v>-584.89</v>
      </c>
    </row>
    <row r="12" spans="2:4" x14ac:dyDescent="0.15">
      <c r="B12" s="5">
        <v>480</v>
      </c>
      <c r="C12" s="5">
        <v>-470</v>
      </c>
      <c r="D12" s="5">
        <v>-478.22</v>
      </c>
    </row>
    <row r="13" spans="2:4" x14ac:dyDescent="0.15">
      <c r="B13" s="5">
        <v>520</v>
      </c>
      <c r="C13" s="5">
        <v>-390</v>
      </c>
      <c r="D13" s="5">
        <v>-397.28</v>
      </c>
    </row>
    <row r="14" spans="2:4" x14ac:dyDescent="0.15">
      <c r="B14" s="5">
        <v>560</v>
      </c>
      <c r="C14" s="5">
        <v>-340</v>
      </c>
      <c r="D14" s="5">
        <v>-334.28</v>
      </c>
    </row>
    <row r="15" spans="2:4" x14ac:dyDescent="0.15">
      <c r="B15" s="5">
        <v>600</v>
      </c>
      <c r="C15" s="5">
        <v>-290</v>
      </c>
      <c r="D15" s="5">
        <v>-284.17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解8.2-7(EXCELによる）</vt:lpstr>
      <vt:lpstr>bcomp操作例</vt:lpstr>
      <vt:lpstr>bcompによる推算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</dc:creator>
  <cp:lastModifiedBy>nishi</cp:lastModifiedBy>
  <dcterms:created xsi:type="dcterms:W3CDTF">2013-04-23T15:22:38Z</dcterms:created>
  <dcterms:modified xsi:type="dcterms:W3CDTF">2013-04-23T15:59:04Z</dcterms:modified>
</cp:coreProperties>
</file>